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laria\pubblicazione bilanci\2025\"/>
    </mc:Choice>
  </mc:AlternateContent>
  <xr:revisionPtr revIDLastSave="0" documentId="8_{E7221EC1-A529-49D7-9FA8-CF76A9293120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R066" sheetId="1" r:id="rId1"/>
  </sheets>
  <definedNames>
    <definedName name="Excel_BuiltIn__FilterDatabase" localSheetId="0">'R066'!#REF!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9" i="1" l="1"/>
  <c r="C4" i="1"/>
  <c r="C39" i="1"/>
  <c r="C34" i="1"/>
  <c r="C29" i="1"/>
  <c r="C26" i="1"/>
  <c r="C21" i="1"/>
  <c r="C20" i="1"/>
  <c r="C18" i="1"/>
  <c r="C12" i="1"/>
  <c r="C7" i="1"/>
  <c r="C61" i="1" l="1"/>
</calcChain>
</file>

<file path=xl/sharedStrings.xml><?xml version="1.0" encoding="utf-8"?>
<sst xmlns="http://schemas.openxmlformats.org/spreadsheetml/2006/main" count="82" uniqueCount="80">
  <si>
    <t>UTILIZZO FONDI DESTINATI AD EMERGENZA COVID19</t>
  </si>
  <si>
    <t>SOMME RACCOLTE</t>
  </si>
  <si>
    <t>Fornitura e posa di Refrigeratore per UO Malattie Infettive</t>
  </si>
  <si>
    <t>Det. 280/2020</t>
  </si>
  <si>
    <t>Fornitura di N.10 Umidificatori per Ventilazione Meccanica</t>
  </si>
  <si>
    <t>DECRETO 192/2020</t>
  </si>
  <si>
    <t>Fornitura N. 5 Ventilatori Polmonari con carrello - M.T.V. MEDICAL</t>
  </si>
  <si>
    <t>Fornitura di N. 1 Pannello DX-D40 C - AGFA</t>
  </si>
  <si>
    <t>Fornitura di N.1 Videoproiettore per Consultorio Casalmaggiore - L'UFFICIO MODERNO</t>
  </si>
  <si>
    <t>Lavori installazione impianto idraulico per raffrescamento di Terapia Intensiva</t>
  </si>
  <si>
    <t>Det. 580/2020 - Det. 839/2020</t>
  </si>
  <si>
    <t>Fornitura e posa Refrigeratore impianto raffrescamento supplementare per Terapia Intensiva POC</t>
  </si>
  <si>
    <t>Det. 584/2020</t>
  </si>
  <si>
    <t xml:space="preserve">Sostituzione gruppo frigorifero N.1 e Riparazione gruppo frigorifero N.3 presso POOP </t>
  </si>
  <si>
    <t>Det. 599/2020</t>
  </si>
  <si>
    <t>Acquisto N.1 Ecografo Cardiovascolare - Adesione alla convenzione ARCA_2019_026 "Ecotomografi 2" di ARIA SPA</t>
  </si>
  <si>
    <t>Det. 673/2020</t>
  </si>
  <si>
    <t>Fornitura di N.2 Congelatori per plasma iperimmune</t>
  </si>
  <si>
    <t>Det. 671/2020</t>
  </si>
  <si>
    <t>Acquisto di N.2 Fibrobroncoscopi Terapeutici per Pneumologia POC</t>
  </si>
  <si>
    <t>Det. 668/2020</t>
  </si>
  <si>
    <t>Fornitura e posa di prese di rete per emergenza coronavirus</t>
  </si>
  <si>
    <t>Det. 766/2020</t>
  </si>
  <si>
    <t>Lavori di installazione impianto raffrescamento e controllo pressioni reparto infettivi</t>
  </si>
  <si>
    <t>Det. 767/2020</t>
  </si>
  <si>
    <t>Lavori installazione impianto raffrescamento reparto Ginecologia</t>
  </si>
  <si>
    <t>Det. 768/2020</t>
  </si>
  <si>
    <t>Realizzazione strada alternativa accesso ambulatori pazienti COVID</t>
  </si>
  <si>
    <t>Det. 852/2020</t>
  </si>
  <si>
    <t xml:space="preserve">Fornitura e posa box prefabbricato per postazione controllo temperatura presso ingresso via ca' del ferro </t>
  </si>
  <si>
    <t>Det. 926/2020</t>
  </si>
  <si>
    <t>Fornitura di Software "healthmeeting" per la gestione degli incontri mono e multidisciplinari</t>
  </si>
  <si>
    <t>DECRETO 371/2020</t>
  </si>
  <si>
    <t>Opere per creazione locale per pazienti dializzati infetti</t>
  </si>
  <si>
    <t>Det. 919/2020</t>
  </si>
  <si>
    <t>Acquisto di N.1 Videoureterenoscopio</t>
  </si>
  <si>
    <t>Det. 935/2020</t>
  </si>
  <si>
    <t>Lavori edili, impianto elettrico e meccanico per ampliamento del PRONTO SOCCORSO del P.O. di Cremona</t>
  </si>
  <si>
    <t>Det. 922/2020</t>
  </si>
  <si>
    <t>Integrazione Det. 852/2020 "Realizzazione strada alternativa accesso ambulatori per pazienti Covid" per ulteriori lavori (integrazione lavori)</t>
  </si>
  <si>
    <t>Det. 983/2020</t>
  </si>
  <si>
    <t>Affidamento servizio di adeguamento impianto gas medicinale per intervento di ampiamento del Pronto Soccorso del P.O. di Cremona - Emergenza Coronavirus</t>
  </si>
  <si>
    <t>Acquisto arredi e attrezzature varie per allestimento Pronto Soccorso</t>
  </si>
  <si>
    <t>Acquisto N.1 Lavapadelle con vuotatoio per Pronto Soccorso</t>
  </si>
  <si>
    <t>Acquisto di N.1 Defibrillatore manuale destinato alla UO Pronto Soccorso</t>
  </si>
  <si>
    <t>Det. 1253/2020</t>
  </si>
  <si>
    <t xml:space="preserve">Acquisto di Monitor Multiparametrici e centrale di monitoraggio </t>
  </si>
  <si>
    <t>Det. 1365/2020</t>
  </si>
  <si>
    <t>CONGELATORE -20gradi 330-340 LT</t>
  </si>
  <si>
    <t>CARRELLI PER EMERGENZA</t>
  </si>
  <si>
    <t>Affidamento fornitura e posa manometri per reparto malattie infettive POC</t>
  </si>
  <si>
    <t>Det. 1225/2020</t>
  </si>
  <si>
    <t>Fornitura di N.1 Videocistoscopio per Urologia</t>
  </si>
  <si>
    <t>Det. 76/2021</t>
  </si>
  <si>
    <t>Stampante Termica Digitale e Analogica formato A6</t>
  </si>
  <si>
    <t>N. 3 congelatori per la conservazione dei vaccini</t>
  </si>
  <si>
    <t>Arredi vari per IFEC (Infermieri di famiglia)</t>
  </si>
  <si>
    <t>Fornitura di N.2 Monitor Multiparametrici per UTIC</t>
  </si>
  <si>
    <t>RESIDUO DA UTILIZZARE  - AGGIORNAMENTO AL 31 MAGGIO 2025</t>
  </si>
  <si>
    <t>Fornitura N.1 asciugatrice per Patologia Neonatale</t>
  </si>
  <si>
    <t xml:space="preserve">Mobili e arredi d'ufficio </t>
  </si>
  <si>
    <t>Fornitura N.1 Termociclatore per laboratorio analisi</t>
  </si>
  <si>
    <t>Det. 641/2022</t>
  </si>
  <si>
    <t>Det. 858/2023</t>
  </si>
  <si>
    <t>Det. 129/2022</t>
  </si>
  <si>
    <t>IMPORTO COMPLESSIVO UTILIZZATO</t>
  </si>
  <si>
    <t>Acquisizione sistema Data Beast on premises per Patologia Mammaria</t>
  </si>
  <si>
    <t>Fornitura Arredi Sanitari per reparti vari</t>
  </si>
  <si>
    <t>Fornitura videoproiettore per Ufficio Formazione</t>
  </si>
  <si>
    <t>Fornitura colonna laparoscopica per SC Otorinolaringoiatria</t>
  </si>
  <si>
    <t>Fornitura saldatori da banco</t>
  </si>
  <si>
    <t>Fornitura cestini posacenere</t>
  </si>
  <si>
    <t>DET. 430/2024</t>
  </si>
  <si>
    <t>Fornitura aspiratori chirurgici</t>
  </si>
  <si>
    <t>Fornitura lavapadelle per lcoali vuotatoio Terapia Intensiva POC</t>
  </si>
  <si>
    <t>Fornitura di licenza aggiuntiva TPS</t>
  </si>
  <si>
    <t>Fornitura N.1 Macchina per ghiaccio per Funzione Prelievo Organi</t>
  </si>
  <si>
    <t>Fornitura Cappe chimiche per Lanboratorio Igiene e tossicologia</t>
  </si>
  <si>
    <t>Acquisto nr 14 carrelli e n. 14 piani per reparti vari</t>
  </si>
  <si>
    <t>Fornitura manichini per RCP SC UTIN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</si>
</sst>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 &quot;* #,##0.00_-;&quot;-€ &quot;* #,##0.00_-;_-&quot;€ &quot;* \-??_-;_-@_-"/>
    <numFmt numFmtId="165" formatCode="#,##0.00;[Red]#,##0.00"/>
  </numFmts>
  <fonts count="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Border="0" applyProtection="0"/>
  </cellStyleXfs>
  <cellXfs count="20">
    <xf numFmtId="0" fontId="0" fillId="0" borderId="0" xfId="0"/>
    <xf numFmtId="0" fontId="1" fillId="0" borderId="0" xfId="1"/>
    <xf numFmtId="0" fontId="2" fillId="0" borderId="0" xfId="1" applyFont="1"/>
    <xf numFmtId="164" fontId="3" fillId="0" borderId="0" xfId="1" applyNumberFormat="1" applyFont="1"/>
    <xf numFmtId="0" fontId="1" fillId="0" borderId="1" xfId="1" applyBorder="1" applyAlignment="1">
      <alignment horizontal="left" vertical="top"/>
    </xf>
    <xf numFmtId="164" fontId="1" fillId="0" borderId="2" xfId="1" applyNumberFormat="1" applyBorder="1" applyAlignment="1">
      <alignment vertical="top"/>
    </xf>
    <xf numFmtId="164" fontId="1" fillId="0" borderId="3" xfId="1" applyNumberFormat="1" applyBorder="1" applyAlignment="1">
      <alignment vertical="top"/>
    </xf>
    <xf numFmtId="0" fontId="1" fillId="0" borderId="0" xfId="1" applyAlignment="1">
      <alignment vertical="top" wrapText="1"/>
    </xf>
    <xf numFmtId="0" fontId="1" fillId="0" borderId="1" xfId="1" applyBorder="1" applyAlignment="1">
      <alignment horizontal="left"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164" fontId="4" fillId="0" borderId="3" xfId="0" applyNumberFormat="1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/>
    </xf>
    <xf numFmtId="0" fontId="2" fillId="0" borderId="0" xfId="1" applyFont="1" applyAlignment="1">
      <alignment wrapText="1"/>
    </xf>
    <xf numFmtId="165" fontId="1" fillId="0" borderId="0" xfId="1" applyNumberFormat="1"/>
  </cellXfs>
  <cellStyles count="3">
    <cellStyle name="Normale" xfId="0" builtinId="0"/>
    <cellStyle name="Normale 2" xfId="1" xr:uid="{00000000-0005-0000-0000-000006000000}"/>
    <cellStyle name="Valuta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67"/>
  <sheetViews>
    <sheetView tabSelected="1" topLeftCell="A46" zoomScaleNormal="100" workbookViewId="0">
      <selection activeCell="E47" sqref="E47"/>
    </sheetView>
  </sheetViews>
  <sheetFormatPr defaultColWidth="9" defaultRowHeight="15" x14ac:dyDescent="0.25"/>
  <cols>
    <col min="1" max="1" width="68" style="1" customWidth="1"/>
    <col min="2" max="2" width="24.5703125" style="1" customWidth="1"/>
    <col min="3" max="3" width="19.140625" style="1" customWidth="1"/>
    <col min="4" max="4" width="20.42578125" style="1" customWidth="1"/>
    <col min="5" max="242" width="9" style="1"/>
    <col min="243" max="243" width="24.140625" style="1" customWidth="1"/>
    <col min="244" max="245" width="9" style="1"/>
    <col min="246" max="246" width="17.140625" style="1" customWidth="1"/>
    <col min="247" max="247" width="12.5703125" style="1" customWidth="1"/>
    <col min="248" max="248" width="12.28515625" style="1" customWidth="1"/>
    <col min="249" max="249" width="16.5703125" style="1" customWidth="1"/>
    <col min="250" max="250" width="14.5703125" style="1" customWidth="1"/>
    <col min="251" max="251" width="13.85546875" style="1" customWidth="1"/>
    <col min="252" max="498" width="9" style="1"/>
    <col min="499" max="499" width="24.140625" style="1" customWidth="1"/>
    <col min="500" max="501" width="9" style="1"/>
    <col min="502" max="502" width="17.140625" style="1" customWidth="1"/>
    <col min="503" max="503" width="12.5703125" style="1" customWidth="1"/>
    <col min="504" max="504" width="12.28515625" style="1" customWidth="1"/>
    <col min="505" max="505" width="16.5703125" style="1" customWidth="1"/>
    <col min="506" max="506" width="14.5703125" style="1" customWidth="1"/>
    <col min="507" max="507" width="13.85546875" style="1" customWidth="1"/>
    <col min="508" max="754" width="9" style="1"/>
    <col min="755" max="755" width="24.140625" style="1" customWidth="1"/>
    <col min="756" max="757" width="9" style="1"/>
    <col min="758" max="758" width="17.140625" style="1" customWidth="1"/>
    <col min="759" max="759" width="12.5703125" style="1" customWidth="1"/>
    <col min="760" max="760" width="12.28515625" style="1" customWidth="1"/>
    <col min="761" max="761" width="16.5703125" style="1" customWidth="1"/>
    <col min="762" max="762" width="14.5703125" style="1" customWidth="1"/>
    <col min="763" max="763" width="13.85546875" style="1" customWidth="1"/>
    <col min="764" max="1010" width="9" style="1"/>
    <col min="1011" max="1011" width="24.140625" style="1" customWidth="1"/>
    <col min="1012" max="1013" width="9" style="1"/>
    <col min="1014" max="1014" width="17.140625" style="1" customWidth="1"/>
    <col min="1015" max="1015" width="12.5703125" style="1" customWidth="1"/>
    <col min="1016" max="1016" width="12.28515625" style="1" customWidth="1"/>
    <col min="1017" max="1017" width="16.5703125" style="1" customWidth="1"/>
    <col min="1018" max="1018" width="14.5703125" style="1" customWidth="1"/>
    <col min="1019" max="1019" width="13.85546875" style="1" customWidth="1"/>
    <col min="1020" max="1024" width="9" style="1"/>
  </cols>
  <sheetData>
    <row r="2" spans="1:5" ht="20.25" x14ac:dyDescent="0.3">
      <c r="A2" s="2" t="s">
        <v>0</v>
      </c>
    </row>
    <row r="3" spans="1:5" ht="20.25" x14ac:dyDescent="0.3">
      <c r="A3" s="2"/>
    </row>
    <row r="4" spans="1:5" ht="20.25" x14ac:dyDescent="0.3">
      <c r="A4" s="2" t="s">
        <v>1</v>
      </c>
      <c r="C4" s="3">
        <f>1925380.96+2885.3+15+15+20+300+300</f>
        <v>1928916.26</v>
      </c>
    </row>
    <row r="7" spans="1:5" x14ac:dyDescent="0.25">
      <c r="A7" s="4" t="s">
        <v>2</v>
      </c>
      <c r="B7" s="4" t="s">
        <v>3</v>
      </c>
      <c r="C7" s="5">
        <f>45896.4+6100+1586</f>
        <v>53582.400000000001</v>
      </c>
    </row>
    <row r="8" spans="1:5" x14ac:dyDescent="0.25">
      <c r="A8" s="4" t="s">
        <v>4</v>
      </c>
      <c r="B8" s="4" t="s">
        <v>5</v>
      </c>
      <c r="C8" s="6">
        <v>12000</v>
      </c>
    </row>
    <row r="9" spans="1:5" x14ac:dyDescent="0.25">
      <c r="A9" s="4" t="s">
        <v>6</v>
      </c>
      <c r="B9" s="4" t="s">
        <v>5</v>
      </c>
      <c r="C9" s="5">
        <v>40260</v>
      </c>
      <c r="E9" s="7"/>
    </row>
    <row r="10" spans="1:5" x14ac:dyDescent="0.25">
      <c r="A10" s="4" t="s">
        <v>7</v>
      </c>
      <c r="B10" s="4" t="s">
        <v>5</v>
      </c>
      <c r="C10" s="6">
        <v>34160</v>
      </c>
    </row>
    <row r="11" spans="1:5" ht="25.5" x14ac:dyDescent="0.25">
      <c r="A11" s="8" t="s">
        <v>8</v>
      </c>
      <c r="B11" s="4"/>
      <c r="C11" s="6">
        <v>298.89999999999998</v>
      </c>
    </row>
    <row r="12" spans="1:5" x14ac:dyDescent="0.25">
      <c r="A12" s="8" t="s">
        <v>9</v>
      </c>
      <c r="B12" s="4" t="s">
        <v>10</v>
      </c>
      <c r="C12" s="5">
        <f>60390+9699</f>
        <v>70089</v>
      </c>
    </row>
    <row r="13" spans="1:5" ht="25.5" x14ac:dyDescent="0.25">
      <c r="A13" s="8" t="s">
        <v>11</v>
      </c>
      <c r="B13" s="4" t="s">
        <v>12</v>
      </c>
      <c r="C13" s="5">
        <v>46970</v>
      </c>
    </row>
    <row r="14" spans="1:5" ht="25.5" x14ac:dyDescent="0.25">
      <c r="A14" s="8" t="s">
        <v>13</v>
      </c>
      <c r="B14" s="4" t="s">
        <v>14</v>
      </c>
      <c r="C14" s="5">
        <v>140300</v>
      </c>
    </row>
    <row r="15" spans="1:5" ht="25.5" x14ac:dyDescent="0.25">
      <c r="A15" s="8" t="s">
        <v>15</v>
      </c>
      <c r="B15" s="4" t="s">
        <v>16</v>
      </c>
      <c r="C15" s="5">
        <v>2600.4899999999998</v>
      </c>
    </row>
    <row r="16" spans="1:5" x14ac:dyDescent="0.25">
      <c r="A16" s="4" t="s">
        <v>17</v>
      </c>
      <c r="B16" s="4" t="s">
        <v>18</v>
      </c>
      <c r="C16" s="5">
        <v>12810</v>
      </c>
    </row>
    <row r="17" spans="1:3" x14ac:dyDescent="0.25">
      <c r="A17" s="4" t="s">
        <v>19</v>
      </c>
      <c r="B17" s="4" t="s">
        <v>20</v>
      </c>
      <c r="C17" s="5">
        <v>12000</v>
      </c>
    </row>
    <row r="18" spans="1:3" x14ac:dyDescent="0.25">
      <c r="A18" s="4" t="s">
        <v>21</v>
      </c>
      <c r="B18" s="4" t="s">
        <v>22</v>
      </c>
      <c r="C18" s="5">
        <f>6509.38+8710.73+1964.65+4781.42+1538.58+11006.75+5846.6</f>
        <v>40358.11</v>
      </c>
    </row>
    <row r="19" spans="1:3" ht="25.5" x14ac:dyDescent="0.25">
      <c r="A19" s="8" t="s">
        <v>23</v>
      </c>
      <c r="B19" s="4" t="s">
        <v>24</v>
      </c>
      <c r="C19" s="5">
        <v>172146.15</v>
      </c>
    </row>
    <row r="20" spans="1:3" x14ac:dyDescent="0.25">
      <c r="A20" s="4" t="s">
        <v>25</v>
      </c>
      <c r="B20" s="4" t="s">
        <v>26</v>
      </c>
      <c r="C20" s="5">
        <f>20551+52092.17</f>
        <v>72643.17</v>
      </c>
    </row>
    <row r="21" spans="1:3" x14ac:dyDescent="0.25">
      <c r="A21" s="4" t="s">
        <v>27</v>
      </c>
      <c r="B21" s="4" t="s">
        <v>28</v>
      </c>
      <c r="C21" s="6">
        <f>103212+548.56+4716.47</f>
        <v>108477.03</v>
      </c>
    </row>
    <row r="22" spans="1:3" ht="25.5" x14ac:dyDescent="0.25">
      <c r="A22" s="8" t="s">
        <v>29</v>
      </c>
      <c r="B22" s="4" t="s">
        <v>30</v>
      </c>
      <c r="C22" s="6">
        <v>4087</v>
      </c>
    </row>
    <row r="23" spans="1:3" ht="25.5" x14ac:dyDescent="0.25">
      <c r="A23" s="8" t="s">
        <v>31</v>
      </c>
      <c r="B23" s="4" t="s">
        <v>32</v>
      </c>
      <c r="C23" s="5">
        <v>48190</v>
      </c>
    </row>
    <row r="24" spans="1:3" x14ac:dyDescent="0.25">
      <c r="A24" s="8" t="s">
        <v>33</v>
      </c>
      <c r="B24" s="4" t="s">
        <v>34</v>
      </c>
      <c r="C24" s="5">
        <v>53170.64</v>
      </c>
    </row>
    <row r="25" spans="1:3" x14ac:dyDescent="0.25">
      <c r="A25" s="8" t="s">
        <v>35</v>
      </c>
      <c r="B25" s="4" t="s">
        <v>36</v>
      </c>
      <c r="C25" s="5">
        <v>17311.8</v>
      </c>
    </row>
    <row r="26" spans="1:3" ht="25.5" x14ac:dyDescent="0.25">
      <c r="A26" s="9" t="s">
        <v>37</v>
      </c>
      <c r="B26" s="4" t="s">
        <v>38</v>
      </c>
      <c r="C26" s="5">
        <f>431550.33+642.15+14274+34778.3+16280.42+5347.29+9516</f>
        <v>512388.49</v>
      </c>
    </row>
    <row r="27" spans="1:3" ht="25.5" x14ac:dyDescent="0.25">
      <c r="A27" s="8" t="s">
        <v>39</v>
      </c>
      <c r="B27" s="4" t="s">
        <v>40</v>
      </c>
      <c r="C27" s="5">
        <v>82838</v>
      </c>
    </row>
    <row r="28" spans="1:3" ht="30" customHeight="1" x14ac:dyDescent="0.25">
      <c r="A28" s="8" t="s">
        <v>41</v>
      </c>
      <c r="B28" s="10"/>
      <c r="C28" s="5">
        <v>26960.46</v>
      </c>
    </row>
    <row r="29" spans="1:3" x14ac:dyDescent="0.25">
      <c r="A29" s="11" t="s">
        <v>42</v>
      </c>
      <c r="B29" s="12"/>
      <c r="C29" s="13">
        <f>7460.54+7051.6+585.89+516.55+7593.44+6708.79+2525.51+347.93</f>
        <v>32790.25</v>
      </c>
    </row>
    <row r="30" spans="1:3" x14ac:dyDescent="0.25">
      <c r="A30" s="11" t="s">
        <v>43</v>
      </c>
      <c r="B30" s="12"/>
      <c r="C30" s="13">
        <v>6093.9</v>
      </c>
    </row>
    <row r="31" spans="1:3" x14ac:dyDescent="0.25">
      <c r="A31" s="11" t="s">
        <v>44</v>
      </c>
      <c r="B31" s="14" t="s">
        <v>45</v>
      </c>
      <c r="C31" s="15">
        <v>6344</v>
      </c>
    </row>
    <row r="32" spans="1:3" x14ac:dyDescent="0.25">
      <c r="A32" s="11" t="s">
        <v>46</v>
      </c>
      <c r="B32" s="12" t="s">
        <v>47</v>
      </c>
      <c r="C32" s="13">
        <v>37590</v>
      </c>
    </row>
    <row r="33" spans="1:3" x14ac:dyDescent="0.25">
      <c r="A33" s="11" t="s">
        <v>48</v>
      </c>
      <c r="B33" s="12"/>
      <c r="C33" s="13">
        <v>3294</v>
      </c>
    </row>
    <row r="34" spans="1:3" x14ac:dyDescent="0.25">
      <c r="A34" s="16" t="s">
        <v>49</v>
      </c>
      <c r="B34" s="12"/>
      <c r="C34" s="17">
        <f>4153.61+3352.56</f>
        <v>7506.17</v>
      </c>
    </row>
    <row r="35" spans="1:3" x14ac:dyDescent="0.25">
      <c r="A35" s="11" t="s">
        <v>50</v>
      </c>
      <c r="B35" s="12" t="s">
        <v>51</v>
      </c>
      <c r="C35" s="13">
        <v>8344.7999999999993</v>
      </c>
    </row>
    <row r="36" spans="1:3" x14ac:dyDescent="0.25">
      <c r="A36" s="16" t="s">
        <v>52</v>
      </c>
      <c r="B36" s="12" t="s">
        <v>53</v>
      </c>
      <c r="C36" s="13">
        <v>16329.7</v>
      </c>
    </row>
    <row r="37" spans="1:3" x14ac:dyDescent="0.25">
      <c r="A37" s="16" t="s">
        <v>54</v>
      </c>
      <c r="B37" s="12"/>
      <c r="C37" s="13">
        <v>9381.65</v>
      </c>
    </row>
    <row r="38" spans="1:3" x14ac:dyDescent="0.25">
      <c r="A38" s="16" t="s">
        <v>55</v>
      </c>
      <c r="B38" s="12"/>
      <c r="C38" s="13">
        <v>16079.6</v>
      </c>
    </row>
    <row r="39" spans="1:3" x14ac:dyDescent="0.25">
      <c r="A39" s="16" t="s">
        <v>56</v>
      </c>
      <c r="B39" s="12"/>
      <c r="C39" s="13">
        <f>5791.68+3840.69+3213</f>
        <v>12845.37</v>
      </c>
    </row>
    <row r="40" spans="1:3" x14ac:dyDescent="0.25">
      <c r="A40" s="16" t="s">
        <v>57</v>
      </c>
      <c r="B40" s="12" t="s">
        <v>64</v>
      </c>
      <c r="C40" s="13">
        <v>8400</v>
      </c>
    </row>
    <row r="41" spans="1:3" x14ac:dyDescent="0.25">
      <c r="A41" s="16" t="s">
        <v>59</v>
      </c>
      <c r="B41" s="12"/>
      <c r="C41" s="13">
        <v>1403</v>
      </c>
    </row>
    <row r="42" spans="1:3" x14ac:dyDescent="0.25">
      <c r="A42" s="16" t="s">
        <v>60</v>
      </c>
      <c r="B42" s="16"/>
      <c r="C42" s="13">
        <v>2107.5700000000002</v>
      </c>
    </row>
    <row r="43" spans="1:3" x14ac:dyDescent="0.25">
      <c r="A43" s="16" t="s">
        <v>76</v>
      </c>
      <c r="B43" s="12"/>
      <c r="C43" s="13">
        <v>2135</v>
      </c>
    </row>
    <row r="44" spans="1:3" x14ac:dyDescent="0.25">
      <c r="A44" s="16" t="s">
        <v>61</v>
      </c>
      <c r="B44" s="12"/>
      <c r="C44" s="13">
        <v>2917.75</v>
      </c>
    </row>
    <row r="45" spans="1:3" x14ac:dyDescent="0.25">
      <c r="A45" s="16" t="s">
        <v>66</v>
      </c>
      <c r="B45" s="12" t="s">
        <v>62</v>
      </c>
      <c r="C45" s="13">
        <v>12200</v>
      </c>
    </row>
    <row r="46" spans="1:3" x14ac:dyDescent="0.25">
      <c r="A46" s="16" t="s">
        <v>67</v>
      </c>
      <c r="B46" s="12" t="s">
        <v>63</v>
      </c>
      <c r="C46" s="13">
        <v>44961.51</v>
      </c>
    </row>
    <row r="47" spans="1:3" x14ac:dyDescent="0.25">
      <c r="A47" s="16" t="s">
        <v>79</v>
      </c>
      <c r="B47" s="12"/>
      <c r="C47" s="13">
        <v>4819</v>
      </c>
    </row>
    <row r="48" spans="1:3" x14ac:dyDescent="0.25">
      <c r="A48" s="16" t="s">
        <v>68</v>
      </c>
      <c r="B48" s="12"/>
      <c r="C48" s="13">
        <v>7300.82</v>
      </c>
    </row>
    <row r="49" spans="1:3" x14ac:dyDescent="0.25">
      <c r="A49" s="16" t="s">
        <v>77</v>
      </c>
      <c r="B49" s="12" t="s">
        <v>72</v>
      </c>
      <c r="C49" s="13">
        <v>20415.48</v>
      </c>
    </row>
    <row r="50" spans="1:3" x14ac:dyDescent="0.25">
      <c r="A50" s="16" t="s">
        <v>69</v>
      </c>
      <c r="B50" s="12"/>
      <c r="C50" s="13">
        <v>1220</v>
      </c>
    </row>
    <row r="51" spans="1:3" x14ac:dyDescent="0.25">
      <c r="A51" s="16" t="s">
        <v>70</v>
      </c>
      <c r="B51" s="12"/>
      <c r="C51" s="13">
        <v>1830</v>
      </c>
    </row>
    <row r="52" spans="1:3" x14ac:dyDescent="0.25">
      <c r="A52" s="16" t="s">
        <v>71</v>
      </c>
      <c r="B52" s="12"/>
      <c r="C52" s="13">
        <v>6250.06</v>
      </c>
    </row>
    <row r="53" spans="1:3" x14ac:dyDescent="0.25">
      <c r="A53" s="16" t="s">
        <v>78</v>
      </c>
      <c r="B53" s="12"/>
      <c r="C53" s="13">
        <v>23347.32</v>
      </c>
    </row>
    <row r="54" spans="1:3" x14ac:dyDescent="0.25">
      <c r="A54" s="16" t="s">
        <v>73</v>
      </c>
      <c r="B54" s="12"/>
      <c r="C54" s="13">
        <v>739.32</v>
      </c>
    </row>
    <row r="55" spans="1:3" x14ac:dyDescent="0.25">
      <c r="A55" s="16" t="s">
        <v>74</v>
      </c>
      <c r="B55" s="12"/>
      <c r="C55" s="13">
        <v>8326.92</v>
      </c>
    </row>
    <row r="56" spans="1:3" x14ac:dyDescent="0.25">
      <c r="A56" s="16" t="s">
        <v>75</v>
      </c>
      <c r="B56" s="12"/>
      <c r="C56" s="13">
        <v>9735.6</v>
      </c>
    </row>
    <row r="57" spans="1:3" x14ac:dyDescent="0.25">
      <c r="A57" s="16"/>
      <c r="B57" s="12"/>
      <c r="C57" s="13"/>
    </row>
    <row r="59" spans="1:3" ht="20.25" x14ac:dyDescent="0.3">
      <c r="A59" s="18" t="s">
        <v>65</v>
      </c>
      <c r="C59" s="3">
        <f>SUM(C7:C58)</f>
        <v>1878350.4300000004</v>
      </c>
    </row>
    <row r="61" spans="1:3" ht="40.5" x14ac:dyDescent="0.3">
      <c r="A61" s="18" t="s">
        <v>58</v>
      </c>
      <c r="C61" s="3">
        <f>+C4-C59</f>
        <v>50565.829999999609</v>
      </c>
    </row>
    <row r="67" spans="3:3" x14ac:dyDescent="0.25">
      <c r="C67" s="19"/>
    </row>
  </sheetData>
  <pageMargins left="0.70833333333333304" right="0.70833333333333304" top="0.74791666666666701" bottom="0.74791666666666701" header="0.51180555555555496" footer="0.51180555555555496"/>
  <pageSetup paperSize="9" scale="78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R066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Faverzani Andrea</dc:creator>
  <dc:description/>
  <cp:lastModifiedBy>Roncaglio Ilaria</cp:lastModifiedBy>
  <cp:revision>1</cp:revision>
  <cp:lastPrinted>2025-05-26T08:02:30Z</cp:lastPrinted>
  <dcterms:created xsi:type="dcterms:W3CDTF">2020-10-16T10:37:49Z</dcterms:created>
  <dcterms:modified xsi:type="dcterms:W3CDTF">2025-05-26T08:20:16Z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